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ffice365once.sharepoint.com/sites/FADECAndaluca/Documentos compartidos/General/CLUBES FADEC/MODELOS/MODELOS DE GASTOS ANTICIPOS Y HONORARIOS/"/>
    </mc:Choice>
  </mc:AlternateContent>
  <xr:revisionPtr revIDLastSave="266" documentId="8_{3108EEEA-39A8-4C8E-88AA-144115917EAB}" xr6:coauthVersionLast="45" xr6:coauthVersionMax="45" xr10:uidLastSave="{8126EF3F-6209-4A16-A5FD-B12C51935CCC}"/>
  <bookViews>
    <workbookView xWindow="-110" yWindow="-110" windowWidth="19420" windowHeight="10560" activeTab="1" xr2:uid="{1FDD105C-2712-4911-AC7A-F9D8E452DEBE}"/>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D12" i="1"/>
  <c r="C12" i="1"/>
  <c r="B12" i="1"/>
  <c r="E7" i="1"/>
  <c r="D7" i="1"/>
  <c r="C7" i="1"/>
  <c r="B7" i="1"/>
  <c r="E6" i="1"/>
  <c r="D6" i="1"/>
  <c r="C6" i="1"/>
  <c r="B6" i="1"/>
  <c r="E5" i="1"/>
  <c r="D5" i="1"/>
  <c r="C5" i="1"/>
  <c r="B5" i="1"/>
  <c r="E4" i="1"/>
  <c r="D4" i="1"/>
  <c r="C4" i="1"/>
  <c r="B4" i="1"/>
  <c r="E11" i="1"/>
  <c r="C11" i="1"/>
  <c r="D11" i="1"/>
  <c r="B11" i="1"/>
  <c r="E10" i="1"/>
  <c r="C10" i="1"/>
  <c r="D10" i="1"/>
  <c r="B10" i="1"/>
  <c r="E9" i="1"/>
  <c r="C9" i="1"/>
  <c r="D9" i="1"/>
  <c r="B9" i="1"/>
  <c r="E8" i="1"/>
  <c r="C8" i="1"/>
  <c r="D8" i="1"/>
  <c r="B8" i="1"/>
  <c r="E3" i="1"/>
  <c r="E13" i="1" s="1"/>
  <c r="C3" i="1"/>
  <c r="C13" i="1" s="1"/>
  <c r="D3" i="1"/>
  <c r="D13" i="1" s="1"/>
  <c r="B3" i="1"/>
  <c r="B13" i="1" s="1"/>
  <c r="B15" i="1" s="1"/>
  <c r="B16" i="1" l="1"/>
  <c r="B17" i="1"/>
</calcChain>
</file>

<file path=xl/sharedStrings.xml><?xml version="1.0" encoding="utf-8"?>
<sst xmlns="http://schemas.openxmlformats.org/spreadsheetml/2006/main" count="54" uniqueCount="42">
  <si>
    <t xml:space="preserve">Sevilla </t>
  </si>
  <si>
    <t>Málaga</t>
  </si>
  <si>
    <t>Córdoba</t>
  </si>
  <si>
    <t>Cádiz</t>
  </si>
  <si>
    <t>Jaén</t>
  </si>
  <si>
    <t>Salida/llegada</t>
  </si>
  <si>
    <t>Importe AVE</t>
  </si>
  <si>
    <t>Tarífa Básica</t>
  </si>
  <si>
    <t>Tarifa Eliges</t>
  </si>
  <si>
    <t>Diferencia</t>
  </si>
  <si>
    <t>Ida 7 may básica</t>
  </si>
  <si>
    <t>Vuelta 8 may básica</t>
  </si>
  <si>
    <t>Ida 7 may eliges</t>
  </si>
  <si>
    <t>Vuelta 8 may eliges</t>
  </si>
  <si>
    <t>observiaciones</t>
  </si>
  <si>
    <t>Transbordo</t>
  </si>
  <si>
    <t>Hora ida sal</t>
  </si>
  <si>
    <t>Hora ida lleg</t>
  </si>
  <si>
    <t>Hora vuelta sal</t>
  </si>
  <si>
    <t>Hora vuelta lleg</t>
  </si>
  <si>
    <t xml:space="preserve">con transbordo en Madrid </t>
  </si>
  <si>
    <t xml:space="preserve">con transbordo en Madrid/directo </t>
  </si>
  <si>
    <t>con transbordo en Córdoba</t>
  </si>
  <si>
    <t>2ª opción vuelta sallida a las 16:00 h llegada a la misma hora</t>
  </si>
  <si>
    <t>TELEFONO</t>
  </si>
  <si>
    <t xml:space="preserve">DNI </t>
  </si>
  <si>
    <t xml:space="preserve">FECHA CADUCIDAD </t>
  </si>
  <si>
    <t xml:space="preserve">ATENDO </t>
  </si>
  <si>
    <t>HORA IDA SAL</t>
  </si>
  <si>
    <t>HORA IDA LLEG</t>
  </si>
  <si>
    <t>HORA VUELTA SAL</t>
  </si>
  <si>
    <t>HORA VUELTA LLEG</t>
  </si>
  <si>
    <t>OBSERVACIONES</t>
  </si>
  <si>
    <t xml:space="preserve">PROPUESTA DESPLAZAMIENTO </t>
  </si>
  <si>
    <t xml:space="preserve">ACTIVIDAD </t>
  </si>
  <si>
    <t xml:space="preserve">FECHA IDA </t>
  </si>
  <si>
    <t xml:space="preserve">FECHA VUELTA </t>
  </si>
  <si>
    <t>MEDIO DE TRANSPORTE</t>
  </si>
  <si>
    <t>APELLIDOS NOMBRE</t>
  </si>
  <si>
    <t xml:space="preserve">TARJETA DORADA </t>
  </si>
  <si>
    <t>TRANSBORDO</t>
  </si>
  <si>
    <t>Sus datos personales serán usados para nuestra relación y poder prestarle nuestros servicios. Dichos datos son necesarios para poder relacionarnos con usted, lo que nos permite el uso de su información dentro de la legalidad. Asimismo, podrán tener conocimiento de su información aquellas entidades que necesiten tener acceso a la misma para que podamos prestarle nuestros servicios. Conservaremos sus datos durante nuestra relación y mientras nos obliguen las leyes aplicables. En cualquier momento puede dirigirse a nosotros para saber qué información tenemos sobre usted, rectificarla si fuese incorrecta y eliminarla una vez finalizada nuestra relación. También tiene derecho a solicitar el traspaso de su información a otra entidad (portabilidad). Para solicitar alguno de estos derechos, deberá realizar una solicitud escrita a nuestra dirección, junto con una fotocopia de su DNI: Federación Andaluza de Deportes para Ciegos, C/ Resolana, 30, CP 41009, Sevilla (Sevilla).
Dirección de contacto con nuestro Delegado de Protección de Datos: OGONZALEZ@AUDIDAT.COM
En caso de que entienda que sus derechos han sido desatendidos, puede formular una reclamación en la Agencia Española de Protección de Datos (www.aepd.es).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</si>
</sst>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5" x14ac:knownFonts="1">
    <font>
      <sz val="12"/>
      <color theme="1"/>
      <name val="Arial"/>
      <family val="2"/>
    </font>
    <font>
      <b/>
      <sz val="12"/>
      <color theme="1"/>
      <name val="Arial"/>
      <family val="2"/>
    </font>
    <font>
      <b/>
      <sz val="12"/>
      <color theme="0"/>
      <name val="Arial"/>
      <family val="2"/>
    </font>
    <font>
      <sz val="12"/>
      <name val="Arial"/>
      <family val="2"/>
    </font>
    <font>
      <b/>
      <sz val="14"/>
      <color theme="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0" fillId="0" borderId="1" xfId="0" applyBorder="1"/>
    <xf numFmtId="0" fontId="1" fillId="0" borderId="1" xfId="0" applyFont="1" applyBorder="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20" fontId="0" fillId="2" borderId="1" xfId="0" applyNumberFormat="1" applyFill="1" applyBorder="1"/>
    <xf numFmtId="0" fontId="0" fillId="2" borderId="1" xfId="0" applyFill="1" applyBorder="1"/>
    <xf numFmtId="44" fontId="0" fillId="0" borderId="1" xfId="0" applyNumberFormat="1" applyBorder="1"/>
    <xf numFmtId="44" fontId="1" fillId="0" borderId="1" xfId="0" applyNumberFormat="1" applyFont="1" applyBorder="1"/>
    <xf numFmtId="0" fontId="0" fillId="3" borderId="1" xfId="0" applyFill="1" applyBorder="1"/>
    <xf numFmtId="44" fontId="0" fillId="3" borderId="1" xfId="0" applyNumberFormat="1" applyFill="1" applyBorder="1"/>
    <xf numFmtId="20" fontId="0" fillId="3" borderId="1" xfId="0" applyNumberFormat="1" applyFill="1" applyBorder="1"/>
    <xf numFmtId="2" fontId="0" fillId="0" borderId="0" xfId="0" applyNumberFormat="1"/>
    <xf numFmtId="0" fontId="3" fillId="4" borderId="1" xfId="0" applyFont="1" applyFill="1" applyBorder="1" applyAlignment="1">
      <alignment horizontal="center" vertical="center"/>
    </xf>
    <xf numFmtId="0" fontId="3" fillId="0" borderId="1" xfId="0" applyFont="1" applyBorder="1"/>
    <xf numFmtId="20" fontId="3" fillId="2" borderId="1" xfId="0" applyNumberFormat="1" applyFont="1" applyFill="1" applyBorder="1"/>
    <xf numFmtId="0" fontId="3" fillId="0" borderId="1" xfId="0" applyNumberFormat="1" applyFont="1" applyBorder="1" applyAlignment="1">
      <alignment horizontal="left"/>
    </xf>
    <xf numFmtId="14" fontId="3" fillId="0" borderId="1" xfId="0" applyNumberFormat="1" applyFont="1" applyBorder="1"/>
    <xf numFmtId="2" fontId="3" fillId="0" borderId="1" xfId="0" applyNumberFormat="1" applyFont="1" applyBorder="1" applyAlignment="1">
      <alignment wrapText="1"/>
    </xf>
    <xf numFmtId="0" fontId="3" fillId="0" borderId="1" xfId="0" applyFont="1" applyBorder="1" applyAlignment="1">
      <alignment horizontal="left"/>
    </xf>
    <xf numFmtId="0" fontId="3" fillId="0" borderId="1" xfId="0" applyFont="1" applyBorder="1" applyAlignment="1">
      <alignment vertical="center"/>
    </xf>
    <xf numFmtId="0" fontId="3" fillId="2" borderId="1" xfId="0" applyFont="1" applyFill="1" applyBorder="1"/>
    <xf numFmtId="0" fontId="3" fillId="0" borderId="1" xfId="0" applyFont="1" applyFill="1" applyBorder="1"/>
    <xf numFmtId="0" fontId="3" fillId="0" borderId="1" xfId="0" applyFont="1" applyBorder="1" applyAlignment="1">
      <alignment horizontal="center" vertical="top"/>
    </xf>
    <xf numFmtId="0" fontId="2" fillId="5" borderId="1" xfId="0" applyFont="1" applyFill="1" applyBorder="1" applyAlignment="1">
      <alignment horizontal="center" vertical="center" wrapText="1"/>
    </xf>
    <xf numFmtId="0" fontId="0" fillId="4" borderId="1" xfId="0" applyFill="1" applyBorder="1" applyAlignment="1">
      <alignment horizontal="center" vertical="center"/>
    </xf>
    <xf numFmtId="0" fontId="4" fillId="5" borderId="0" xfId="0" applyFont="1" applyFill="1"/>
    <xf numFmtId="0" fontId="4" fillId="4" borderId="0" xfId="0" applyFont="1" applyFill="1"/>
    <xf numFmtId="0" fontId="3" fillId="0" borderId="1" xfId="0" applyNumberFormat="1" applyFont="1" applyBorder="1"/>
    <xf numFmtId="0" fontId="3" fillId="0" borderId="1" xfId="0" applyNumberFormat="1" applyFont="1" applyFill="1" applyBorder="1"/>
    <xf numFmtId="14" fontId="3" fillId="2" borderId="1" xfId="0" applyNumberFormat="1" applyFont="1" applyFill="1" applyBorder="1"/>
    <xf numFmtId="0" fontId="4" fillId="5" borderId="0" xfId="0" applyFont="1" applyFill="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1736725</xdr:colOff>
      <xdr:row>3</xdr:row>
      <xdr:rowOff>130175</xdr:rowOff>
    </xdr:to>
    <xdr:pic>
      <xdr:nvPicPr>
        <xdr:cNvPr id="2" name="1 Imagen" descr="logo FADC">
          <a:extLst>
            <a:ext uri="{FF2B5EF4-FFF2-40B4-BE49-F238E27FC236}">
              <a16:creationId xmlns:a16="http://schemas.microsoft.com/office/drawing/2014/main" id="{B4456D8B-10E4-4886-9E1E-339FAD15EA66}"/>
            </a:ext>
          </a:extLst>
        </xdr:cNvPr>
        <xdr:cNvPicPr/>
      </xdr:nvPicPr>
      <xdr:blipFill>
        <a:blip xmlns:r="http://schemas.openxmlformats.org/officeDocument/2006/relationships" r:embed="rId1" cstate="print"/>
        <a:srcRect/>
        <a:stretch>
          <a:fillRect/>
        </a:stretch>
      </xdr:blipFill>
      <xdr:spPr bwMode="auto">
        <a:xfrm>
          <a:off x="0" y="190500"/>
          <a:ext cx="1749425" cy="549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95BF-C65E-40A3-AA44-C284473BD62D}">
  <dimension ref="A2:K17"/>
  <sheetViews>
    <sheetView workbookViewId="0">
      <selection activeCell="B3" sqref="B3"/>
    </sheetView>
  </sheetViews>
  <sheetFormatPr baseColWidth="10" defaultRowHeight="15.5" x14ac:dyDescent="0.35"/>
  <cols>
    <col min="1" max="1" width="12.69140625" bestFit="1" customWidth="1"/>
    <col min="5" max="5" width="11.69140625" bestFit="1" customWidth="1"/>
    <col min="6" max="6" width="6.4609375" customWidth="1"/>
    <col min="7" max="7" width="7.3046875" customWidth="1"/>
    <col min="8" max="8" width="9.69140625" customWidth="1"/>
    <col min="9" max="9" width="10.84375" customWidth="1"/>
    <col min="10" max="10" width="29" bestFit="1" customWidth="1"/>
  </cols>
  <sheetData>
    <row r="2" spans="1:11" s="4" customFormat="1" ht="46.5" x14ac:dyDescent="0.35">
      <c r="A2" s="5" t="s">
        <v>5</v>
      </c>
      <c r="B2" s="5" t="s">
        <v>10</v>
      </c>
      <c r="C2" s="5" t="s">
        <v>11</v>
      </c>
      <c r="D2" s="5" t="s">
        <v>12</v>
      </c>
      <c r="E2" s="5" t="s">
        <v>13</v>
      </c>
      <c r="F2" s="6" t="s">
        <v>16</v>
      </c>
      <c r="G2" s="6" t="s">
        <v>17</v>
      </c>
      <c r="H2" s="6" t="s">
        <v>18</v>
      </c>
      <c r="I2" s="6" t="s">
        <v>19</v>
      </c>
      <c r="J2" s="5" t="s">
        <v>15</v>
      </c>
      <c r="K2" s="5" t="s">
        <v>14</v>
      </c>
    </row>
    <row r="3" spans="1:11" x14ac:dyDescent="0.35">
      <c r="A3" s="2" t="s">
        <v>0</v>
      </c>
      <c r="B3" s="9">
        <f>68.4+2.5</f>
        <v>70.900000000000006</v>
      </c>
      <c r="C3" s="9">
        <f>68.4+2.5</f>
        <v>70.900000000000006</v>
      </c>
      <c r="D3" s="9">
        <f>78.2+2.5</f>
        <v>80.7</v>
      </c>
      <c r="E3" s="9">
        <f>78.2+2.5</f>
        <v>80.7</v>
      </c>
      <c r="F3" s="7">
        <v>0.29722222222222222</v>
      </c>
      <c r="G3" s="7">
        <v>0.61249999999999993</v>
      </c>
      <c r="H3" s="7">
        <v>0.70833333333333337</v>
      </c>
      <c r="I3" s="7">
        <v>0.98611111111111116</v>
      </c>
      <c r="J3" s="2" t="s">
        <v>20</v>
      </c>
      <c r="K3" s="2" t="s">
        <v>23</v>
      </c>
    </row>
    <row r="4" spans="1:11" x14ac:dyDescent="0.35">
      <c r="A4" s="2" t="s">
        <v>0</v>
      </c>
      <c r="B4" s="9">
        <f t="shared" ref="B4:C7" si="0">68.4+2.5</f>
        <v>70.900000000000006</v>
      </c>
      <c r="C4" s="9">
        <f t="shared" si="0"/>
        <v>70.900000000000006</v>
      </c>
      <c r="D4" s="9">
        <f t="shared" ref="D4:E7" si="1">78.2+2.5</f>
        <v>80.7</v>
      </c>
      <c r="E4" s="9">
        <f t="shared" si="1"/>
        <v>80.7</v>
      </c>
      <c r="F4" s="7">
        <v>0.29722222222222222</v>
      </c>
      <c r="G4" s="7">
        <v>0.61249999999999993</v>
      </c>
      <c r="H4" s="7">
        <v>0.70833333333333337</v>
      </c>
      <c r="I4" s="7">
        <v>0.98611111111111116</v>
      </c>
      <c r="J4" s="2" t="s">
        <v>20</v>
      </c>
      <c r="K4" s="2"/>
    </row>
    <row r="5" spans="1:11" x14ac:dyDescent="0.35">
      <c r="A5" s="2" t="s">
        <v>0</v>
      </c>
      <c r="B5" s="9">
        <f t="shared" si="0"/>
        <v>70.900000000000006</v>
      </c>
      <c r="C5" s="9">
        <f t="shared" si="0"/>
        <v>70.900000000000006</v>
      </c>
      <c r="D5" s="9">
        <f t="shared" si="1"/>
        <v>80.7</v>
      </c>
      <c r="E5" s="9">
        <f t="shared" si="1"/>
        <v>80.7</v>
      </c>
      <c r="F5" s="7">
        <v>0.29722222222222222</v>
      </c>
      <c r="G5" s="7">
        <v>0.61249999999999993</v>
      </c>
      <c r="H5" s="7">
        <v>0.70833333333333337</v>
      </c>
      <c r="I5" s="7">
        <v>0.98611111111111116</v>
      </c>
      <c r="J5" s="2" t="s">
        <v>20</v>
      </c>
      <c r="K5" s="2"/>
    </row>
    <row r="6" spans="1:11" x14ac:dyDescent="0.35">
      <c r="A6" s="2" t="s">
        <v>0</v>
      </c>
      <c r="B6" s="9">
        <f t="shared" si="0"/>
        <v>70.900000000000006</v>
      </c>
      <c r="C6" s="9">
        <f t="shared" si="0"/>
        <v>70.900000000000006</v>
      </c>
      <c r="D6" s="9">
        <f t="shared" si="1"/>
        <v>80.7</v>
      </c>
      <c r="E6" s="9">
        <f t="shared" si="1"/>
        <v>80.7</v>
      </c>
      <c r="F6" s="7">
        <v>0.29722222222222222</v>
      </c>
      <c r="G6" s="7">
        <v>0.61249999999999993</v>
      </c>
      <c r="H6" s="7">
        <v>0.70833333333333337</v>
      </c>
      <c r="I6" s="7">
        <v>0.98611111111111116</v>
      </c>
      <c r="J6" s="2" t="s">
        <v>20</v>
      </c>
      <c r="K6" s="2"/>
    </row>
    <row r="7" spans="1:11" x14ac:dyDescent="0.35">
      <c r="A7" s="2" t="s">
        <v>0</v>
      </c>
      <c r="B7" s="9">
        <f t="shared" si="0"/>
        <v>70.900000000000006</v>
      </c>
      <c r="C7" s="9">
        <f t="shared" si="0"/>
        <v>70.900000000000006</v>
      </c>
      <c r="D7" s="9">
        <f t="shared" si="1"/>
        <v>80.7</v>
      </c>
      <c r="E7" s="9">
        <f t="shared" si="1"/>
        <v>80.7</v>
      </c>
      <c r="F7" s="7">
        <v>0.29722222222222222</v>
      </c>
      <c r="G7" s="7">
        <v>0.61249999999999993</v>
      </c>
      <c r="H7" s="7">
        <v>0.70833333333333337</v>
      </c>
      <c r="I7" s="7">
        <v>0.98611111111111116</v>
      </c>
      <c r="J7" s="2" t="s">
        <v>20</v>
      </c>
      <c r="K7" s="2"/>
    </row>
    <row r="8" spans="1:11" x14ac:dyDescent="0.35">
      <c r="A8" s="11" t="s">
        <v>1</v>
      </c>
      <c r="B8" s="12">
        <f>58.95+2.5</f>
        <v>61.45</v>
      </c>
      <c r="C8" s="12">
        <f>74.8+2.5</f>
        <v>77.3</v>
      </c>
      <c r="D8" s="12">
        <f>68.8+2.5</f>
        <v>71.3</v>
      </c>
      <c r="E8" s="12">
        <f>84.15+2.5</f>
        <v>86.65</v>
      </c>
      <c r="F8" s="11">
        <v>8.58</v>
      </c>
      <c r="G8" s="13">
        <v>0.65277777777777779</v>
      </c>
      <c r="H8" s="11">
        <v>15.45</v>
      </c>
      <c r="I8" s="11">
        <v>21.46</v>
      </c>
      <c r="J8" s="11" t="s">
        <v>21</v>
      </c>
      <c r="K8" s="2"/>
    </row>
    <row r="9" spans="1:11" x14ac:dyDescent="0.35">
      <c r="A9" s="2" t="s">
        <v>2</v>
      </c>
      <c r="B9" s="9">
        <f>66.95+2.5</f>
        <v>69.45</v>
      </c>
      <c r="C9" s="9">
        <f>66.95+2.5</f>
        <v>69.45</v>
      </c>
      <c r="D9" s="9">
        <f>76.5+2.5</f>
        <v>79</v>
      </c>
      <c r="E9" s="9">
        <f>76.5+2.5</f>
        <v>79</v>
      </c>
      <c r="F9" s="8">
        <v>7.54</v>
      </c>
      <c r="G9" s="7">
        <v>0.61249999999999993</v>
      </c>
      <c r="H9" s="7">
        <v>0.66666666666666663</v>
      </c>
      <c r="I9" s="7">
        <v>0.8881944444444444</v>
      </c>
      <c r="J9" s="2" t="s">
        <v>20</v>
      </c>
      <c r="K9" s="2"/>
    </row>
    <row r="10" spans="1:11" x14ac:dyDescent="0.35">
      <c r="A10" s="2" t="s">
        <v>3</v>
      </c>
      <c r="B10" s="9">
        <f>58.05+2.5</f>
        <v>60.55</v>
      </c>
      <c r="C10" s="9">
        <f>80.25+2.5</f>
        <v>82.75</v>
      </c>
      <c r="D10" s="9">
        <f>67.75+2.5</f>
        <v>70.25</v>
      </c>
      <c r="E10" s="9">
        <f>89.2+2.5</f>
        <v>91.7</v>
      </c>
      <c r="F10" s="7">
        <v>0.27777777777777779</v>
      </c>
      <c r="G10" s="7">
        <v>0.61249999999999993</v>
      </c>
      <c r="H10" s="7">
        <v>0.65625</v>
      </c>
      <c r="I10" s="7">
        <v>0.98263888888888884</v>
      </c>
      <c r="J10" s="2" t="s">
        <v>20</v>
      </c>
      <c r="K10" s="2"/>
    </row>
    <row r="11" spans="1:11" x14ac:dyDescent="0.35">
      <c r="A11" s="2" t="s">
        <v>4</v>
      </c>
      <c r="B11" s="9">
        <f>53.15+2.5</f>
        <v>55.65</v>
      </c>
      <c r="C11" s="9">
        <f>79.7+2.5</f>
        <v>82.2</v>
      </c>
      <c r="D11" s="9">
        <f>62+2.5</f>
        <v>64.5</v>
      </c>
      <c r="E11" s="9">
        <f>86.6+2.5</f>
        <v>89.1</v>
      </c>
      <c r="F11" s="7">
        <v>0.27708333333333335</v>
      </c>
      <c r="G11" s="7">
        <v>0.59722222222222221</v>
      </c>
      <c r="H11" s="7">
        <v>0.65625</v>
      </c>
      <c r="I11" s="7">
        <v>0.94652777777777775</v>
      </c>
      <c r="J11" s="2" t="s">
        <v>22</v>
      </c>
      <c r="K11" s="2"/>
    </row>
    <row r="12" spans="1:11" x14ac:dyDescent="0.35">
      <c r="A12" s="2" t="s">
        <v>4</v>
      </c>
      <c r="B12" s="9">
        <f>53.15+2.5</f>
        <v>55.65</v>
      </c>
      <c r="C12" s="9">
        <f>79.7+2.5</f>
        <v>82.2</v>
      </c>
      <c r="D12" s="9">
        <f>62+2.5</f>
        <v>64.5</v>
      </c>
      <c r="E12" s="9">
        <f>88.6+2.5</f>
        <v>91.1</v>
      </c>
      <c r="F12" s="7">
        <v>0.27708333333333335</v>
      </c>
      <c r="G12" s="7">
        <v>0.59722222222222221</v>
      </c>
      <c r="H12" s="7">
        <v>0.65625</v>
      </c>
      <c r="I12" s="7">
        <v>0.94652777777777775</v>
      </c>
      <c r="J12" s="2" t="s">
        <v>22</v>
      </c>
      <c r="K12" s="2"/>
    </row>
    <row r="13" spans="1:11" s="1" customFormat="1" x14ac:dyDescent="0.35">
      <c r="A13" s="3" t="s">
        <v>6</v>
      </c>
      <c r="B13" s="10">
        <f>SUM(B3:B12)</f>
        <v>657.24999999999989</v>
      </c>
      <c r="C13" s="10">
        <f>SUM(C3:C12)</f>
        <v>748.40000000000009</v>
      </c>
      <c r="D13" s="10">
        <f>SUM(D3:D12)</f>
        <v>753.05</v>
      </c>
      <c r="E13" s="10">
        <f>SUM(E3:E12)</f>
        <v>841.05000000000007</v>
      </c>
    </row>
    <row r="15" spans="1:11" x14ac:dyDescent="0.35">
      <c r="A15" s="3" t="s">
        <v>7</v>
      </c>
      <c r="B15" s="9">
        <f>B13+D13</f>
        <v>1410.2999999999997</v>
      </c>
    </row>
    <row r="16" spans="1:11" x14ac:dyDescent="0.35">
      <c r="A16" s="3" t="s">
        <v>8</v>
      </c>
      <c r="B16" s="9">
        <f>C13+E13</f>
        <v>1589.4500000000003</v>
      </c>
    </row>
    <row r="17" spans="1:2" x14ac:dyDescent="0.35">
      <c r="A17" s="3" t="s">
        <v>9</v>
      </c>
      <c r="B17" s="9">
        <f>B16-B15</f>
        <v>179.15000000000055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BFC5E-2CCE-48A1-9B3D-51C4B87A0E01}">
  <sheetPr>
    <pageSetUpPr fitToPage="1"/>
  </sheetPr>
  <dimension ref="A3:O50"/>
  <sheetViews>
    <sheetView tabSelected="1" zoomScale="50" zoomScaleNormal="50" workbookViewId="0">
      <selection activeCell="K15" sqref="K15"/>
    </sheetView>
  </sheetViews>
  <sheetFormatPr baseColWidth="10" defaultRowHeight="15.5" x14ac:dyDescent="0.35"/>
  <cols>
    <col min="1" max="1" width="21.07421875" customWidth="1"/>
    <col min="2" max="2" width="13.23046875" customWidth="1"/>
    <col min="3" max="3" width="16.61328125" customWidth="1"/>
    <col min="4" max="4" width="18.921875" customWidth="1"/>
    <col min="5" max="5" width="18.4609375" customWidth="1"/>
    <col min="6" max="6" width="18" customWidth="1"/>
    <col min="7" max="7" width="18.765625" customWidth="1"/>
    <col min="8" max="8" width="19.3046875" customWidth="1"/>
    <col min="9" max="9" width="13.53515625" customWidth="1"/>
    <col min="10" max="10" width="23.15234375" customWidth="1"/>
    <col min="11" max="11" width="21.3046875" customWidth="1"/>
    <col min="12" max="12" width="14.84375" customWidth="1"/>
    <col min="14" max="14" width="17.07421875" customWidth="1"/>
    <col min="15" max="15" width="18.84375" customWidth="1"/>
  </cols>
  <sheetData>
    <row r="3" spans="1:15" ht="18" x14ac:dyDescent="0.4">
      <c r="C3" s="28" t="s">
        <v>33</v>
      </c>
      <c r="D3" s="28"/>
    </row>
    <row r="4" spans="1:15" ht="18" x14ac:dyDescent="0.4">
      <c r="C4" s="29"/>
      <c r="D4" s="29"/>
    </row>
    <row r="5" spans="1:15" ht="18" x14ac:dyDescent="0.4">
      <c r="C5" s="28" t="s">
        <v>34</v>
      </c>
      <c r="D5" s="33"/>
      <c r="E5" s="33"/>
    </row>
    <row r="7" spans="1:15" ht="31" x14ac:dyDescent="0.35">
      <c r="A7" s="26" t="s">
        <v>37</v>
      </c>
      <c r="B7" s="26" t="s">
        <v>35</v>
      </c>
      <c r="C7" s="26" t="s">
        <v>36</v>
      </c>
      <c r="D7" s="26" t="s">
        <v>28</v>
      </c>
      <c r="E7" s="26" t="s">
        <v>29</v>
      </c>
      <c r="F7" s="26" t="s">
        <v>30</v>
      </c>
      <c r="G7" s="26" t="s">
        <v>31</v>
      </c>
      <c r="H7" s="26" t="s">
        <v>40</v>
      </c>
      <c r="I7" s="26" t="s">
        <v>25</v>
      </c>
      <c r="J7" s="26" t="s">
        <v>38</v>
      </c>
      <c r="K7" s="26" t="s">
        <v>39</v>
      </c>
      <c r="L7" s="26" t="s">
        <v>26</v>
      </c>
      <c r="M7" s="26" t="s">
        <v>27</v>
      </c>
      <c r="N7" s="26" t="s">
        <v>24</v>
      </c>
      <c r="O7" s="26" t="s">
        <v>32</v>
      </c>
    </row>
    <row r="8" spans="1:15" x14ac:dyDescent="0.35">
      <c r="A8" s="30"/>
      <c r="B8" s="32"/>
      <c r="C8" s="32"/>
      <c r="D8" s="17"/>
      <c r="E8" s="17"/>
      <c r="F8" s="17"/>
      <c r="G8" s="17"/>
      <c r="H8" s="16"/>
      <c r="I8" s="16"/>
      <c r="J8" s="16"/>
      <c r="K8" s="18"/>
      <c r="L8" s="19"/>
      <c r="M8" s="16"/>
      <c r="N8" s="15"/>
      <c r="O8" s="16"/>
    </row>
    <row r="9" spans="1:15" x14ac:dyDescent="0.35">
      <c r="A9" s="30"/>
      <c r="B9" s="32"/>
      <c r="C9" s="32"/>
      <c r="D9" s="17"/>
      <c r="E9" s="17"/>
      <c r="F9" s="17"/>
      <c r="G9" s="17"/>
      <c r="H9" s="16"/>
      <c r="I9" s="16"/>
      <c r="J9" s="16"/>
      <c r="K9" s="20"/>
      <c r="L9" s="16"/>
      <c r="M9" s="16"/>
      <c r="N9" s="27"/>
      <c r="O9" s="16"/>
    </row>
    <row r="10" spans="1:15" x14ac:dyDescent="0.35">
      <c r="A10" s="30"/>
      <c r="B10" s="32"/>
      <c r="C10" s="32"/>
      <c r="D10" s="17"/>
      <c r="E10" s="17"/>
      <c r="F10" s="17"/>
      <c r="G10" s="17"/>
      <c r="H10" s="16"/>
      <c r="I10" s="16"/>
      <c r="J10" s="16"/>
      <c r="K10" s="21"/>
      <c r="L10" s="19"/>
      <c r="M10" s="16"/>
      <c r="N10" s="15"/>
      <c r="O10" s="16"/>
    </row>
    <row r="11" spans="1:15" x14ac:dyDescent="0.35">
      <c r="A11" s="30"/>
      <c r="B11" s="32"/>
      <c r="C11" s="32"/>
      <c r="D11" s="17"/>
      <c r="E11" s="17"/>
      <c r="F11" s="17"/>
      <c r="G11" s="17"/>
      <c r="H11" s="16"/>
      <c r="I11" s="16"/>
      <c r="J11" s="16"/>
      <c r="K11" s="20"/>
      <c r="L11" s="16"/>
      <c r="M11" s="16"/>
      <c r="N11" s="15"/>
      <c r="O11" s="16"/>
    </row>
    <row r="12" spans="1:15" x14ac:dyDescent="0.35">
      <c r="A12" s="30"/>
      <c r="B12" s="32"/>
      <c r="C12" s="32"/>
      <c r="D12" s="17"/>
      <c r="E12" s="17"/>
      <c r="F12" s="17"/>
      <c r="G12" s="17"/>
      <c r="H12" s="16"/>
      <c r="I12" s="16"/>
      <c r="J12" s="16"/>
      <c r="K12" s="22"/>
      <c r="L12" s="19"/>
      <c r="M12" s="16"/>
      <c r="N12" s="15"/>
      <c r="O12" s="16"/>
    </row>
    <row r="13" spans="1:15" x14ac:dyDescent="0.35">
      <c r="A13" s="30"/>
      <c r="B13" s="32"/>
      <c r="C13" s="32"/>
      <c r="D13" s="17"/>
      <c r="E13" s="17"/>
      <c r="F13" s="17"/>
      <c r="G13" s="17"/>
      <c r="H13" s="16"/>
      <c r="I13" s="16"/>
      <c r="J13" s="16"/>
      <c r="K13" s="16"/>
      <c r="L13" s="19"/>
      <c r="M13" s="16"/>
      <c r="N13" s="15"/>
      <c r="O13" s="16"/>
    </row>
    <row r="14" spans="1:15" x14ac:dyDescent="0.35">
      <c r="A14" s="30"/>
      <c r="B14" s="32"/>
      <c r="C14" s="32"/>
      <c r="D14" s="23"/>
      <c r="E14" s="17"/>
      <c r="F14" s="17"/>
      <c r="G14" s="17"/>
      <c r="H14" s="16"/>
      <c r="I14" s="16"/>
      <c r="J14" s="16"/>
      <c r="K14" s="16"/>
      <c r="L14" s="19"/>
      <c r="M14" s="24"/>
      <c r="N14" s="15"/>
      <c r="O14" s="16"/>
    </row>
    <row r="15" spans="1:15" x14ac:dyDescent="0.35">
      <c r="A15" s="30"/>
      <c r="B15" s="32"/>
      <c r="C15" s="32"/>
      <c r="D15" s="17"/>
      <c r="E15" s="17"/>
      <c r="F15" s="17"/>
      <c r="G15" s="17"/>
      <c r="H15" s="16"/>
      <c r="I15" s="16"/>
      <c r="J15" s="16"/>
      <c r="K15" s="16"/>
      <c r="L15" s="19"/>
      <c r="M15" s="16"/>
      <c r="N15" s="15"/>
      <c r="O15" s="16"/>
    </row>
    <row r="16" spans="1:15" x14ac:dyDescent="0.35">
      <c r="A16" s="30"/>
      <c r="B16" s="32"/>
      <c r="C16" s="32"/>
      <c r="D16" s="17"/>
      <c r="E16" s="17"/>
      <c r="F16" s="17"/>
      <c r="G16" s="17"/>
      <c r="H16" s="16"/>
      <c r="I16" s="16"/>
      <c r="J16" s="16"/>
      <c r="K16" s="16"/>
      <c r="L16" s="19"/>
      <c r="M16" s="16"/>
      <c r="N16" s="25"/>
      <c r="O16" s="16"/>
    </row>
    <row r="17" spans="1:15" ht="16.5" customHeight="1" x14ac:dyDescent="0.35">
      <c r="A17" s="30"/>
      <c r="B17" s="32"/>
      <c r="C17" s="32"/>
      <c r="D17" s="17"/>
      <c r="E17" s="17"/>
      <c r="F17" s="17"/>
      <c r="G17" s="17"/>
      <c r="H17" s="16"/>
      <c r="I17" s="16"/>
      <c r="J17" s="16"/>
      <c r="K17" s="16"/>
      <c r="L17" s="19"/>
      <c r="M17" s="24"/>
      <c r="N17" s="16"/>
      <c r="O17" s="16"/>
    </row>
    <row r="18" spans="1:15" x14ac:dyDescent="0.35">
      <c r="A18" s="31"/>
      <c r="B18" s="32"/>
      <c r="C18" s="32"/>
      <c r="D18" s="23"/>
      <c r="E18" s="23"/>
      <c r="F18" s="17"/>
      <c r="G18" s="17"/>
      <c r="H18" s="24"/>
      <c r="I18" s="16"/>
      <c r="J18" s="16"/>
      <c r="K18" s="16"/>
      <c r="L18" s="19"/>
      <c r="M18" s="16"/>
      <c r="N18" s="15"/>
      <c r="O18" s="16"/>
    </row>
    <row r="19" spans="1:15" x14ac:dyDescent="0.35">
      <c r="A19" s="30"/>
      <c r="B19" s="32"/>
      <c r="C19" s="32"/>
      <c r="D19" s="17"/>
      <c r="E19" s="17"/>
      <c r="F19" s="17"/>
      <c r="G19" s="17"/>
      <c r="H19" s="16"/>
      <c r="I19" s="16"/>
      <c r="J19" s="16"/>
      <c r="K19" s="16"/>
      <c r="L19" s="19"/>
      <c r="M19" s="16"/>
      <c r="N19" s="15"/>
      <c r="O19" s="16"/>
    </row>
    <row r="20" spans="1:15" x14ac:dyDescent="0.35">
      <c r="A20" s="30"/>
      <c r="B20" s="32"/>
      <c r="C20" s="32"/>
      <c r="D20" s="17"/>
      <c r="E20" s="17"/>
      <c r="F20" s="17"/>
      <c r="G20" s="17"/>
      <c r="H20" s="16"/>
      <c r="I20" s="16"/>
      <c r="J20" s="16"/>
      <c r="K20" s="16"/>
      <c r="L20" s="19"/>
      <c r="M20" s="16"/>
      <c r="N20" s="25"/>
      <c r="O20" s="16"/>
    </row>
    <row r="21" spans="1:15" ht="16.5" customHeight="1" x14ac:dyDescent="0.35">
      <c r="A21" s="30"/>
      <c r="B21" s="32"/>
      <c r="C21" s="32"/>
      <c r="D21" s="17"/>
      <c r="E21" s="17"/>
      <c r="F21" s="17"/>
      <c r="G21" s="17"/>
      <c r="H21" s="16"/>
      <c r="I21" s="16"/>
      <c r="J21" s="16"/>
      <c r="K21" s="16"/>
      <c r="L21" s="19"/>
      <c r="M21" s="24"/>
      <c r="N21" s="16"/>
      <c r="O21" s="16"/>
    </row>
    <row r="22" spans="1:15" x14ac:dyDescent="0.35">
      <c r="A22" s="31"/>
      <c r="B22" s="32"/>
      <c r="C22" s="32"/>
      <c r="D22" s="23"/>
      <c r="E22" s="23"/>
      <c r="F22" s="17"/>
      <c r="G22" s="17"/>
      <c r="H22" s="24"/>
      <c r="I22" s="16"/>
      <c r="J22" s="16"/>
      <c r="K22" s="16"/>
      <c r="L22" s="19"/>
      <c r="M22" s="16"/>
      <c r="N22" s="15"/>
      <c r="O22" s="16"/>
    </row>
    <row r="23" spans="1:15" x14ac:dyDescent="0.35">
      <c r="A23" s="30"/>
      <c r="B23" s="32"/>
      <c r="C23" s="32"/>
      <c r="D23" s="17"/>
      <c r="E23" s="17"/>
      <c r="F23" s="17"/>
      <c r="G23" s="17"/>
      <c r="H23" s="16"/>
      <c r="I23" s="16"/>
      <c r="J23" s="16"/>
      <c r="K23" s="16"/>
      <c r="L23" s="19"/>
      <c r="M23" s="16"/>
      <c r="N23" s="15"/>
      <c r="O23" s="16"/>
    </row>
    <row r="24" spans="1:15" x14ac:dyDescent="0.35">
      <c r="A24" s="30"/>
      <c r="B24" s="32"/>
      <c r="C24" s="32"/>
      <c r="D24" s="17"/>
      <c r="E24" s="17"/>
      <c r="F24" s="17"/>
      <c r="G24" s="17"/>
      <c r="H24" s="16"/>
      <c r="I24" s="16"/>
      <c r="J24" s="16"/>
      <c r="K24" s="16"/>
      <c r="L24" s="19"/>
      <c r="M24" s="16"/>
      <c r="N24" s="25"/>
      <c r="O24" s="16"/>
    </row>
    <row r="25" spans="1:15" ht="16.5" customHeight="1" x14ac:dyDescent="0.35">
      <c r="A25" s="30"/>
      <c r="B25" s="32"/>
      <c r="C25" s="32"/>
      <c r="D25" s="17"/>
      <c r="E25" s="17"/>
      <c r="F25" s="17"/>
      <c r="G25" s="17"/>
      <c r="H25" s="16"/>
      <c r="I25" s="16"/>
      <c r="J25" s="16"/>
      <c r="K25" s="16"/>
      <c r="L25" s="19"/>
      <c r="M25" s="24"/>
      <c r="N25" s="16"/>
      <c r="O25" s="16"/>
    </row>
    <row r="26" spans="1:15" x14ac:dyDescent="0.35">
      <c r="A26" s="31"/>
      <c r="B26" s="32"/>
      <c r="C26" s="32"/>
      <c r="D26" s="23"/>
      <c r="E26" s="23"/>
      <c r="F26" s="17"/>
      <c r="G26" s="17"/>
      <c r="H26" s="24"/>
      <c r="I26" s="16"/>
      <c r="J26" s="16"/>
      <c r="K26" s="16"/>
      <c r="L26" s="19"/>
      <c r="M26" s="16"/>
      <c r="N26" s="15"/>
      <c r="O26" s="16"/>
    </row>
    <row r="27" spans="1:15" x14ac:dyDescent="0.35">
      <c r="K27" s="14"/>
    </row>
    <row r="28" spans="1:15" ht="117.5" customHeight="1" x14ac:dyDescent="0.35">
      <c r="A28" s="34" t="s">
        <v>41</v>
      </c>
      <c r="B28" s="34"/>
      <c r="C28" s="34"/>
      <c r="D28" s="34"/>
      <c r="E28" s="34"/>
      <c r="F28" s="34"/>
      <c r="G28" s="34"/>
      <c r="H28" s="34"/>
      <c r="I28" s="34"/>
      <c r="J28" s="34"/>
      <c r="K28" s="34"/>
      <c r="L28" s="34"/>
      <c r="M28" s="34"/>
      <c r="N28" s="34"/>
      <c r="O28" s="34"/>
    </row>
    <row r="29" spans="1:15" x14ac:dyDescent="0.35">
      <c r="K29" s="14"/>
    </row>
    <row r="30" spans="1:15" x14ac:dyDescent="0.35">
      <c r="K30" s="14"/>
    </row>
    <row r="31" spans="1:15" x14ac:dyDescent="0.35">
      <c r="K31" s="14"/>
    </row>
    <row r="32" spans="1:15" x14ac:dyDescent="0.35">
      <c r="K32" s="14"/>
    </row>
    <row r="33" spans="11:11" x14ac:dyDescent="0.35">
      <c r="K33" s="14"/>
    </row>
    <row r="34" spans="11:11" x14ac:dyDescent="0.35">
      <c r="K34" s="14"/>
    </row>
    <row r="35" spans="11:11" x14ac:dyDescent="0.35">
      <c r="K35" s="14"/>
    </row>
    <row r="36" spans="11:11" x14ac:dyDescent="0.35">
      <c r="K36" s="14"/>
    </row>
    <row r="37" spans="11:11" x14ac:dyDescent="0.35">
      <c r="K37" s="14"/>
    </row>
    <row r="38" spans="11:11" x14ac:dyDescent="0.35">
      <c r="K38" s="14"/>
    </row>
    <row r="39" spans="11:11" x14ac:dyDescent="0.35">
      <c r="K39" s="14"/>
    </row>
    <row r="40" spans="11:11" x14ac:dyDescent="0.35">
      <c r="K40" s="14"/>
    </row>
    <row r="41" spans="11:11" x14ac:dyDescent="0.35">
      <c r="K41" s="14"/>
    </row>
    <row r="42" spans="11:11" x14ac:dyDescent="0.35">
      <c r="K42" s="14"/>
    </row>
    <row r="43" spans="11:11" x14ac:dyDescent="0.35">
      <c r="K43" s="14"/>
    </row>
    <row r="44" spans="11:11" x14ac:dyDescent="0.35">
      <c r="K44" s="14"/>
    </row>
    <row r="45" spans="11:11" x14ac:dyDescent="0.35">
      <c r="K45" s="14"/>
    </row>
    <row r="46" spans="11:11" x14ac:dyDescent="0.35">
      <c r="K46" s="14"/>
    </row>
    <row r="47" spans="11:11" x14ac:dyDescent="0.35">
      <c r="K47" s="14"/>
    </row>
    <row r="48" spans="11:11" x14ac:dyDescent="0.35">
      <c r="K48" s="14"/>
    </row>
    <row r="49" spans="11:11" x14ac:dyDescent="0.35">
      <c r="K49" s="14"/>
    </row>
    <row r="50" spans="11:11" x14ac:dyDescent="0.35">
      <c r="K50" s="14"/>
    </row>
  </sheetData>
  <mergeCells count="2">
    <mergeCell ref="D5:E5"/>
    <mergeCell ref="A28:O28"/>
  </mergeCells>
  <pageMargins left="0.7" right="0.7" top="0.75" bottom="0.75" header="0.3" footer="0.3"/>
  <pageSetup paperSize="9"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1823342CE6BBC409D7AF7700729ADE5" ma:contentTypeVersion="13" ma:contentTypeDescription="Crear nuevo documento." ma:contentTypeScope="" ma:versionID="4bdf20c2fb8b7c95283124883b9c7ef9">
  <xsd:schema xmlns:xsd="http://www.w3.org/2001/XMLSchema" xmlns:xs="http://www.w3.org/2001/XMLSchema" xmlns:p="http://schemas.microsoft.com/office/2006/metadata/properties" xmlns:ns2="fe9536af-2aab-4041-8eda-39aaad62f22a" xmlns:ns3="c971c5e7-eae7-47fe-aa55-a6f106489130" targetNamespace="http://schemas.microsoft.com/office/2006/metadata/properties" ma:root="true" ma:fieldsID="c112bed6be530f4aa191202e7b441544" ns2:_="" ns3:_="">
    <xsd:import namespace="fe9536af-2aab-4041-8eda-39aaad62f22a"/>
    <xsd:import namespace="c971c5e7-eae7-47fe-aa55-a6f1064891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536af-2aab-4041-8eda-39aaad62f2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71c5e7-eae7-47fe-aa55-a6f10648913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BE0326-EEE2-4C9F-98E9-24C40C3631D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928DF52-7CBD-4701-B1DC-4ADC0855630D}">
  <ds:schemaRefs>
    <ds:schemaRef ds:uri="http://schemas.microsoft.com/sharepoint/v3/contenttype/forms"/>
  </ds:schemaRefs>
</ds:datastoreItem>
</file>

<file path=customXml/itemProps3.xml><?xml version="1.0" encoding="utf-8"?>
<ds:datastoreItem xmlns:ds="http://schemas.openxmlformats.org/officeDocument/2006/customXml" ds:itemID="{C9FD6861-65AB-466B-8558-D820AB15C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9536af-2aab-4041-8eda-39aaad62f22a"/>
    <ds:schemaRef ds:uri="c971c5e7-eae7-47fe-aa55-a6f1064891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ONCE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Pozo, Luis Alberto</dc:creator>
  <cp:lastModifiedBy>Rodríguez Pozo, Luis Alberto</cp:lastModifiedBy>
  <cp:lastPrinted>2022-05-20T08:54:19Z</cp:lastPrinted>
  <dcterms:created xsi:type="dcterms:W3CDTF">2022-04-05T04:40:09Z</dcterms:created>
  <dcterms:modified xsi:type="dcterms:W3CDTF">2022-05-20T08:55:00Z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0x01010091823342CE6BBC409D7AF7700729ADE5</vt:lpwstr>
  </property>
</Properties>
</file>